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060" windowHeight="11385"/>
  </bookViews>
  <sheets>
    <sheet name="Barbeque" sheetId="1" r:id="rId1"/>
    <sheet name="Gourmet en Fondue" sheetId="2" r:id="rId2"/>
    <sheet name="rekenblad" sheetId="4" r:id="rId3"/>
  </sheets>
  <definedNames>
    <definedName name="levering">Barbeque!$P$64:$P$65</definedName>
    <definedName name="saus">Barbeque!$L$64:$L$69</definedName>
  </definedNames>
  <calcPr calcId="144525"/>
</workbook>
</file>

<file path=xl/calcChain.xml><?xml version="1.0" encoding="utf-8"?>
<calcChain xmlns="http://schemas.openxmlformats.org/spreadsheetml/2006/main">
  <c r="L11" i="4" l="1"/>
  <c r="L10" i="4"/>
  <c r="O6" i="4"/>
  <c r="L7" i="4"/>
  <c r="L8" i="4"/>
  <c r="L6" i="4"/>
  <c r="L5" i="4"/>
  <c r="G49" i="4"/>
  <c r="H49" i="4" s="1"/>
  <c r="G47" i="4"/>
  <c r="H47" i="4" s="1"/>
  <c r="E5" i="4"/>
  <c r="G5" i="4" s="1"/>
  <c r="H5" i="4" s="1"/>
  <c r="E6" i="4"/>
  <c r="G6" i="4" s="1"/>
  <c r="H6" i="4" s="1"/>
  <c r="E7" i="4"/>
  <c r="G7" i="4" s="1"/>
  <c r="H7" i="4" s="1"/>
  <c r="E46" i="4"/>
  <c r="G46" i="4" s="1"/>
  <c r="H46" i="4" s="1"/>
  <c r="E47" i="4"/>
  <c r="E48" i="4"/>
  <c r="G48" i="4" s="1"/>
  <c r="H48" i="4" s="1"/>
  <c r="E49" i="4"/>
  <c r="E45" i="4"/>
  <c r="G45" i="4" s="1"/>
  <c r="H45" i="4" s="1"/>
  <c r="E38" i="4"/>
  <c r="G38" i="4" s="1"/>
  <c r="H38" i="4" s="1"/>
  <c r="E39" i="4"/>
  <c r="G39" i="4" s="1"/>
  <c r="H39" i="4" s="1"/>
  <c r="E40" i="4"/>
  <c r="G40" i="4" s="1"/>
  <c r="H40" i="4" s="1"/>
  <c r="E41" i="4"/>
  <c r="G41" i="4" s="1"/>
  <c r="H41" i="4" s="1"/>
  <c r="E42" i="4"/>
  <c r="G42" i="4" s="1"/>
  <c r="H42" i="4" s="1"/>
  <c r="E37" i="4"/>
  <c r="G37" i="4" s="1"/>
  <c r="H37" i="4" s="1"/>
  <c r="E36" i="4"/>
  <c r="E19" i="4"/>
  <c r="G19" i="4" s="1"/>
  <c r="H19" i="4" s="1"/>
  <c r="E20" i="4"/>
  <c r="G20" i="4" s="1"/>
  <c r="H20" i="4" s="1"/>
  <c r="E21" i="4"/>
  <c r="G21" i="4" s="1"/>
  <c r="H21" i="4" s="1"/>
  <c r="E22" i="4"/>
  <c r="G22" i="4" s="1"/>
  <c r="H22" i="4" s="1"/>
  <c r="E23" i="4"/>
  <c r="G23" i="4" s="1"/>
  <c r="H23" i="4" s="1"/>
  <c r="E24" i="4"/>
  <c r="G24" i="4" s="1"/>
  <c r="H24" i="4" s="1"/>
  <c r="E25" i="4"/>
  <c r="G25" i="4" s="1"/>
  <c r="H25" i="4" s="1"/>
  <c r="E26" i="4"/>
  <c r="G26" i="4" s="1"/>
  <c r="H26" i="4" s="1"/>
  <c r="E27" i="4"/>
  <c r="G27" i="4" s="1"/>
  <c r="H27" i="4" s="1"/>
  <c r="E28" i="4"/>
  <c r="G28" i="4" s="1"/>
  <c r="H28" i="4" s="1"/>
  <c r="E29" i="4"/>
  <c r="G29" i="4" s="1"/>
  <c r="H29" i="4" s="1"/>
  <c r="E30" i="4"/>
  <c r="G30" i="4" s="1"/>
  <c r="H30" i="4" s="1"/>
  <c r="E31" i="4"/>
  <c r="G31" i="4" s="1"/>
  <c r="H31" i="4" s="1"/>
  <c r="E32" i="4"/>
  <c r="G32" i="4" s="1"/>
  <c r="H32" i="4" s="1"/>
  <c r="E33" i="4"/>
  <c r="G33" i="4" s="1"/>
  <c r="H33" i="4" s="1"/>
  <c r="E18" i="4"/>
  <c r="G18" i="4" s="1"/>
  <c r="H18" i="4" s="1"/>
  <c r="E17" i="4"/>
  <c r="G17" i="4" s="1"/>
  <c r="H17" i="4" s="1"/>
  <c r="E16" i="4"/>
  <c r="G16" i="4" s="1"/>
  <c r="H16" i="4" s="1"/>
  <c r="E12" i="4"/>
  <c r="G12" i="4" s="1"/>
  <c r="H12" i="4" s="1"/>
  <c r="E11" i="4"/>
  <c r="G11" i="4" s="1"/>
  <c r="H11" i="4" s="1"/>
  <c r="E10" i="4"/>
  <c r="G10" i="4" s="1"/>
  <c r="H10" i="4" s="1"/>
  <c r="E9" i="4"/>
  <c r="G9" i="4" s="1"/>
  <c r="H9" i="4" s="1"/>
  <c r="E8" i="4"/>
  <c r="G8" i="4" s="1"/>
  <c r="H8" i="4" s="1"/>
  <c r="E43" i="2"/>
  <c r="E44" i="2"/>
  <c r="E45" i="2"/>
  <c r="E46" i="2"/>
  <c r="E42" i="2"/>
  <c r="P36" i="2"/>
  <c r="P37" i="2"/>
  <c r="P38" i="2"/>
  <c r="P39" i="2"/>
  <c r="P40" i="2"/>
  <c r="P35" i="2"/>
  <c r="E33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14" i="2"/>
  <c r="E22" i="2"/>
  <c r="E14" i="2"/>
  <c r="K42" i="1"/>
  <c r="K34" i="1"/>
  <c r="K27" i="1"/>
  <c r="K21" i="1"/>
  <c r="E42" i="1"/>
  <c r="E34" i="1"/>
  <c r="E27" i="1"/>
  <c r="E21" i="1"/>
  <c r="P26" i="1"/>
  <c r="N26" i="1"/>
  <c r="G36" i="4" l="1"/>
  <c r="H36" i="4" s="1"/>
  <c r="H43" i="4" s="1"/>
  <c r="P24" i="1" s="1"/>
  <c r="H34" i="4"/>
  <c r="P23" i="1" s="1"/>
  <c r="H50" i="4"/>
  <c r="P25" i="1" s="1"/>
  <c r="H13" i="4"/>
  <c r="P22" i="1" s="1"/>
  <c r="P27" i="1" l="1"/>
</calcChain>
</file>

<file path=xl/sharedStrings.xml><?xml version="1.0" encoding="utf-8"?>
<sst xmlns="http://schemas.openxmlformats.org/spreadsheetml/2006/main" count="211" uniqueCount="128">
  <si>
    <t>Welkom op de  bestelsite van Gildeslager</t>
  </si>
  <si>
    <t xml:space="preserve">De Gildeslager staat voor kwaliteit. De ambachtelijke vakman die met heel veel zorg zelf de producten maakt. </t>
  </si>
  <si>
    <t xml:space="preserve">Elke dag vers, van het beste vlees, met de lekkerste ingrediënten en met liefde voor het vak. Het verschil in </t>
  </si>
  <si>
    <t>kwaliteit proef je direct..</t>
  </si>
  <si>
    <t>Uw gegevens</t>
  </si>
  <si>
    <t>naam</t>
  </si>
  <si>
    <t>straat</t>
  </si>
  <si>
    <t>plaats</t>
  </si>
  <si>
    <t>telefoonnummer</t>
  </si>
  <si>
    <t>Levering</t>
  </si>
  <si>
    <t>datum</t>
  </si>
  <si>
    <t>bestellen 2 dagen van te voren</t>
  </si>
  <si>
    <t>type levering</t>
  </si>
  <si>
    <t>bezorgkosten zijn € 5,00 en</t>
  </si>
  <si>
    <t>minimale besteding van € 25,00</t>
  </si>
  <si>
    <t>nr</t>
  </si>
  <si>
    <t>Bedrag</t>
  </si>
  <si>
    <t>Barbecuepakketten</t>
  </si>
  <si>
    <t xml:space="preserve"> voor de barbecue.</t>
  </si>
  <si>
    <t xml:space="preserve"> Als ambachteljke Gildeslager hebben wij een zeer compleet aanbod lekkere producten en specialiteiten</t>
  </si>
  <si>
    <t>Pakket 'Populair'</t>
  </si>
  <si>
    <t>Karbonade</t>
  </si>
  <si>
    <t>Speklap</t>
  </si>
  <si>
    <t>Saté</t>
  </si>
  <si>
    <t>Worstje</t>
  </si>
  <si>
    <t>Pakket 'Standaard'</t>
  </si>
  <si>
    <t>Shaslick</t>
  </si>
  <si>
    <t>Pakket 'Luxe'</t>
  </si>
  <si>
    <t>Filetlapje</t>
  </si>
  <si>
    <t>Pepersteak</t>
  </si>
  <si>
    <t>Spiesenpakket</t>
  </si>
  <si>
    <t>Kip-Cariben</t>
  </si>
  <si>
    <t>Mixed Grill</t>
  </si>
  <si>
    <t>Runderspies Avignon</t>
  </si>
  <si>
    <t>prijs p.p.</t>
  </si>
  <si>
    <t>aantal</t>
  </si>
  <si>
    <t>Roerbak festival</t>
  </si>
  <si>
    <t>Shoarma</t>
  </si>
  <si>
    <t>Biefreepjes</t>
  </si>
  <si>
    <t>Kipblokjes</t>
  </si>
  <si>
    <t>Tienerpakket</t>
  </si>
  <si>
    <t>Grilschijf</t>
  </si>
  <si>
    <t>Golfspies</t>
  </si>
  <si>
    <t>Kidspakket</t>
  </si>
  <si>
    <t>Saladepakket</t>
  </si>
  <si>
    <t>Huisgemaakte huzarensalade</t>
  </si>
  <si>
    <t>Masurische Kartoffelsalade</t>
  </si>
  <si>
    <t>Rauwkost</t>
  </si>
  <si>
    <t>Saus naar keuze</t>
  </si>
  <si>
    <t>Stokbrood + kruidenboter</t>
  </si>
  <si>
    <t>Gildeslager</t>
  </si>
  <si>
    <t>Slagerstraat 1</t>
  </si>
  <si>
    <t>1010 AA AAlten</t>
  </si>
  <si>
    <t>telefoon:</t>
  </si>
  <si>
    <t>e-mail:</t>
  </si>
  <si>
    <t>internet:</t>
  </si>
  <si>
    <t>www.gildeslager.nl</t>
  </si>
  <si>
    <t>012-345 67 89</t>
  </si>
  <si>
    <t>info@</t>
  </si>
  <si>
    <t>Bestelling</t>
  </si>
  <si>
    <t>barbecue</t>
  </si>
  <si>
    <t>gourmet</t>
  </si>
  <si>
    <t>Gourmet &amp; Steengril</t>
  </si>
  <si>
    <t>Wij verzorgen graag uw gourmet, fondue en/of steengrill. U heeft de keuze uit een ruim assortiment</t>
  </si>
  <si>
    <t>Varkensschnitzel</t>
  </si>
  <si>
    <t>Runderbiefstuk</t>
  </si>
  <si>
    <t>Kipfilet</t>
  </si>
  <si>
    <t>Mini slavink</t>
  </si>
  <si>
    <t>Varkensshoarma reepjes</t>
  </si>
  <si>
    <t>Mini hamburger</t>
  </si>
  <si>
    <t>Pakket 'Bistro'</t>
  </si>
  <si>
    <t>Varkenshaas</t>
  </si>
  <si>
    <t>Ossehaas</t>
  </si>
  <si>
    <t>Bistrootje</t>
  </si>
  <si>
    <t>Mini cordon bleu vink</t>
  </si>
  <si>
    <t>Gemarineerde runderreepjes</t>
  </si>
  <si>
    <t>Fondue</t>
  </si>
  <si>
    <t>Pakket 'Fondue'</t>
  </si>
  <si>
    <t>Varkensfricandeau</t>
  </si>
  <si>
    <t>Slavinkjes</t>
  </si>
  <si>
    <t xml:space="preserve">Gekruide gehaktballetjes   </t>
  </si>
  <si>
    <t>Eigen keuze</t>
  </si>
  <si>
    <t xml:space="preserve">Mini slavink </t>
  </si>
  <si>
    <t xml:space="preserve">Kipfilet naturel </t>
  </si>
  <si>
    <t xml:space="preserve">Mini hamburger </t>
  </si>
  <si>
    <t xml:space="preserve">Varkenshaas naturel </t>
  </si>
  <si>
    <t xml:space="preserve">Mini rolladeschijf </t>
  </si>
  <si>
    <t xml:space="preserve">Biefstuk naturel </t>
  </si>
  <si>
    <t xml:space="preserve">Mini kipburger </t>
  </si>
  <si>
    <t xml:space="preserve">Kipfilet gemarineerd </t>
  </si>
  <si>
    <t xml:space="preserve">Mini gehakt cordon bleu </t>
  </si>
  <si>
    <t xml:space="preserve">Varkenshaas gemarineerd </t>
  </si>
  <si>
    <t xml:space="preserve">Mini verse worst </t>
  </si>
  <si>
    <t xml:space="preserve">Biefstuk gemarineerd </t>
  </si>
  <si>
    <t xml:space="preserve">Mini rundervink </t>
  </si>
  <si>
    <t xml:space="preserve">Kipfilet met rookspek (rookkipje) </t>
  </si>
  <si>
    <t xml:space="preserve">Shoarmvlees </t>
  </si>
  <si>
    <t xml:space="preserve">Kebabvlees </t>
  </si>
  <si>
    <t xml:space="preserve">Hamburger </t>
  </si>
  <si>
    <t xml:space="preserve">Kipfilet </t>
  </si>
  <si>
    <t xml:space="preserve">Gehaktballetje </t>
  </si>
  <si>
    <t xml:space="preserve">Varkenshaas </t>
  </si>
  <si>
    <t xml:space="preserve">Kipburger </t>
  </si>
  <si>
    <t xml:space="preserve">Biefstuk </t>
  </si>
  <si>
    <t xml:space="preserve">Onderstaand ons assortiment voor de fondue. Per persoon adviseren wij </t>
  </si>
  <si>
    <t>4 tot 5 verschillende soorten. Dit komt neer op 240 tot 300 gr vlees per persoon.</t>
  </si>
  <si>
    <t xml:space="preserve">Onderstaand ons assortiment voor de gourmet &amp; steengrill. Per persoon </t>
  </si>
  <si>
    <t xml:space="preserve">adviseren wij 8 tot 10 stuks. Dit komt neer op 240 tot 300 gr vlees per persoon. </t>
  </si>
  <si>
    <t>prijs p.s.</t>
  </si>
  <si>
    <t>Extra's</t>
  </si>
  <si>
    <t>Bakje salade</t>
  </si>
  <si>
    <t xml:space="preserve">Stokbrood met kruidenboter </t>
  </si>
  <si>
    <t>Bord + bestek</t>
  </si>
  <si>
    <t>Saus</t>
  </si>
  <si>
    <t>afhalen</t>
  </si>
  <si>
    <t>bezorgen</t>
  </si>
  <si>
    <t>cocktail</t>
  </si>
  <si>
    <t>knoflook</t>
  </si>
  <si>
    <t>kerrie</t>
  </si>
  <si>
    <t>bbq</t>
  </si>
  <si>
    <t>saté</t>
  </si>
  <si>
    <t xml:space="preserve"> -</t>
  </si>
  <si>
    <t>fondue</t>
  </si>
  <si>
    <t>extra's</t>
  </si>
  <si>
    <t>extra</t>
  </si>
  <si>
    <t>totaal bedrag</t>
  </si>
  <si>
    <t>invoer</t>
  </si>
  <si>
    <t>gegevens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</si>
</sst>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16" x14ac:knownFonts="1">
    <font>
      <sz val="11"/>
      <color theme="1"/>
      <name val="Calibri"/>
      <family val="2"/>
      <scheme val="minor"/>
    </font>
    <font>
      <sz val="9"/>
      <color rgb="FF7D7D7D"/>
      <name val="Arial"/>
      <family val="2"/>
    </font>
    <font>
      <b/>
      <sz val="18"/>
      <color rgb="FF872434"/>
      <name val="Georgia"/>
      <family val="1"/>
    </font>
    <font>
      <b/>
      <sz val="12"/>
      <color rgb="FF872434"/>
      <name val="Georgia"/>
      <family val="1"/>
    </font>
    <font>
      <sz val="14"/>
      <color rgb="FF872434"/>
      <name val="Georgia"/>
      <family val="1"/>
    </font>
    <font>
      <i/>
      <sz val="9"/>
      <color rgb="FF872434"/>
      <name val="Arial"/>
      <family val="2"/>
    </font>
    <font>
      <i/>
      <sz val="9"/>
      <color rgb="FF7D7D7D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DA7A1B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872434"/>
      <name val="Arial"/>
      <family val="2"/>
    </font>
    <font>
      <b/>
      <sz val="16"/>
      <color rgb="FF872434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87243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11" fillId="0" borderId="0" xfId="1" applyFont="1" applyAlignment="1">
      <alignment horizontal="left"/>
    </xf>
    <xf numFmtId="0" fontId="7" fillId="2" borderId="0" xfId="0" applyFont="1" applyFill="1" applyAlignment="1">
      <alignment horizontal="left" vertical="center"/>
    </xf>
    <xf numFmtId="0" fontId="0" fillId="2" borderId="0" xfId="0" applyFont="1" applyFill="1" applyAlignment="1"/>
    <xf numFmtId="0" fontId="0" fillId="2" borderId="0" xfId="0" applyFont="1" applyFill="1" applyAlignment="1">
      <alignment horizontal="left" vertical="center"/>
    </xf>
    <xf numFmtId="0" fontId="0" fillId="0" borderId="0" xfId="0" applyFont="1" applyAlignme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2" fillId="0" borderId="0" xfId="0" applyFont="1"/>
    <xf numFmtId="164" fontId="15" fillId="0" borderId="1" xfId="0" applyNumberFormat="1" applyFont="1" applyBorder="1" applyAlignment="1">
      <alignment horizontal="center"/>
    </xf>
    <xf numFmtId="0" fontId="0" fillId="0" borderId="2" xfId="0" applyBorder="1"/>
    <xf numFmtId="0" fontId="11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DA7A1B"/>
      <color rgb="FF872434"/>
      <color rgb="FF7D7D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envoudigtebestellen.n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zoomScaleNormal="100" workbookViewId="0">
      <selection activeCell="F21" sqref="F21"/>
    </sheetView>
  </sheetViews>
  <sheetFormatPr defaultRowHeight="15" x14ac:dyDescent="0.25"/>
  <cols>
    <col min="1" max="1" width="7.140625" customWidth="1"/>
    <col min="2" max="2" width="3.7109375" customWidth="1"/>
    <col min="3" max="3" width="21.42578125" customWidth="1"/>
    <col min="4" max="4" width="3.7109375" customWidth="1"/>
    <col min="7" max="8" width="3.7109375" customWidth="1"/>
    <col min="9" max="9" width="17.7109375" customWidth="1"/>
    <col min="10" max="10" width="3.7109375" customWidth="1"/>
    <col min="13" max="13" width="5.140625" customWidth="1"/>
    <col min="14" max="14" width="14.7109375" customWidth="1"/>
    <col min="15" max="15" width="2.7109375" customWidth="1"/>
    <col min="16" max="16" width="15.42578125" customWidth="1"/>
    <col min="17" max="17" width="2.7109375" customWidth="1"/>
    <col min="18" max="18" width="5" customWidth="1"/>
    <col min="19" max="19" width="2.7109375" customWidth="1"/>
    <col min="20" max="20" width="5.85546875" customWidth="1"/>
  </cols>
  <sheetData>
    <row r="1" spans="1:2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1" ht="22.5" x14ac:dyDescent="0.3">
      <c r="A8" s="1"/>
      <c r="B8" s="2" t="s">
        <v>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9" t="s">
        <v>4</v>
      </c>
      <c r="Q8" s="20"/>
      <c r="R8" s="20"/>
      <c r="S8" s="20"/>
      <c r="T8" s="20"/>
      <c r="U8" s="20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1" x14ac:dyDescent="0.25">
      <c r="A10" s="1"/>
      <c r="B10" s="1" t="s">
        <v>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5" t="s">
        <v>5</v>
      </c>
      <c r="O10" s="1"/>
      <c r="P10" s="14"/>
      <c r="Q10" s="16"/>
      <c r="R10" s="16"/>
      <c r="S10" s="16"/>
      <c r="T10" s="16"/>
      <c r="U10" s="15"/>
    </row>
    <row r="11" spans="1:21" x14ac:dyDescent="0.25">
      <c r="A11" s="1"/>
      <c r="B11" s="1" t="s">
        <v>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5" t="s">
        <v>6</v>
      </c>
      <c r="O11" s="1"/>
      <c r="P11" s="14"/>
      <c r="Q11" s="15"/>
      <c r="R11" s="15"/>
      <c r="S11" s="1"/>
      <c r="T11" s="7" t="s">
        <v>15</v>
      </c>
      <c r="U11" s="11"/>
    </row>
    <row r="12" spans="1:21" x14ac:dyDescent="0.25">
      <c r="A12" s="1"/>
      <c r="B12" s="1" t="s">
        <v>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5" t="s">
        <v>7</v>
      </c>
      <c r="O12" s="1"/>
      <c r="P12" s="14"/>
      <c r="Q12" s="16"/>
      <c r="R12" s="16"/>
      <c r="S12" s="16"/>
      <c r="T12" s="16"/>
      <c r="U12" s="15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5" t="s">
        <v>8</v>
      </c>
      <c r="O13" s="1"/>
      <c r="P13" s="14"/>
      <c r="Q13" s="16"/>
      <c r="R13" s="16"/>
      <c r="S13" s="16"/>
      <c r="T13" s="16"/>
      <c r="U13" s="17"/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1" ht="22.5" x14ac:dyDescent="0.3">
      <c r="A15" s="1"/>
      <c r="B15" s="2" t="s">
        <v>17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8" t="s">
        <v>9</v>
      </c>
      <c r="O15" s="1"/>
      <c r="P15" s="1"/>
      <c r="Q15" s="1"/>
      <c r="R15" s="1"/>
      <c r="S15" s="1"/>
      <c r="T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/>
      <c r="B17" s="1" t="s">
        <v>19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5" t="s">
        <v>10</v>
      </c>
      <c r="O17" s="1"/>
      <c r="P17" s="11"/>
      <c r="Q17" s="1"/>
      <c r="R17" s="6" t="s">
        <v>11</v>
      </c>
      <c r="S17" s="1"/>
      <c r="T17" s="1"/>
    </row>
    <row r="18" spans="1:20" x14ac:dyDescent="0.25">
      <c r="A18" s="1"/>
      <c r="B18" s="1" t="s">
        <v>18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5" t="s">
        <v>12</v>
      </c>
      <c r="O18" s="1"/>
      <c r="P18" s="10" t="s">
        <v>114</v>
      </c>
      <c r="Q18" s="1"/>
      <c r="R18" s="6" t="s">
        <v>13</v>
      </c>
      <c r="S18" s="1"/>
      <c r="T18" s="1"/>
    </row>
    <row r="19" spans="1:2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6" t="s">
        <v>14</v>
      </c>
      <c r="S19" s="1"/>
      <c r="T19" s="1"/>
    </row>
    <row r="20" spans="1:20" x14ac:dyDescent="0.25">
      <c r="A20" s="1"/>
      <c r="B20" s="1"/>
      <c r="C20" s="1"/>
      <c r="D20" s="1"/>
      <c r="E20" s="9" t="s">
        <v>34</v>
      </c>
      <c r="F20" s="9" t="s">
        <v>35</v>
      </c>
      <c r="G20" s="1"/>
      <c r="H20" s="1"/>
      <c r="I20" s="1"/>
      <c r="J20" s="1"/>
      <c r="K20" s="9" t="s">
        <v>34</v>
      </c>
      <c r="L20" s="9" t="s">
        <v>35</v>
      </c>
      <c r="M20" s="1"/>
      <c r="N20" s="1"/>
      <c r="O20" s="1"/>
      <c r="P20" s="1"/>
      <c r="Q20" s="1"/>
      <c r="R20" s="1"/>
      <c r="S20" s="1"/>
      <c r="T20" s="1"/>
    </row>
    <row r="21" spans="1:20" ht="17.25" x14ac:dyDescent="0.25">
      <c r="A21" s="1"/>
      <c r="B21" s="4" t="s">
        <v>20</v>
      </c>
      <c r="C21" s="1"/>
      <c r="D21" s="1"/>
      <c r="E21" s="8">
        <f>rekenblad!C5</f>
        <v>4.75</v>
      </c>
      <c r="F21" s="10"/>
      <c r="G21" s="1"/>
      <c r="H21" s="4" t="s">
        <v>36</v>
      </c>
      <c r="I21" s="1"/>
      <c r="J21" s="1"/>
      <c r="K21" s="8">
        <f>rekenblad!C9</f>
        <v>4</v>
      </c>
      <c r="L21" s="10"/>
      <c r="M21" s="1"/>
      <c r="N21" s="18" t="s">
        <v>59</v>
      </c>
      <c r="O21" s="1"/>
      <c r="P21" s="1"/>
      <c r="Q21" s="1"/>
      <c r="R21" s="1"/>
      <c r="S21" s="1"/>
      <c r="T21" s="1"/>
    </row>
    <row r="22" spans="1:20" x14ac:dyDescent="0.25">
      <c r="A22" s="1"/>
      <c r="B22" s="1"/>
      <c r="C22" s="1" t="s">
        <v>21</v>
      </c>
      <c r="D22" s="1"/>
      <c r="E22" s="1"/>
      <c r="F22" s="1"/>
      <c r="G22" s="1"/>
      <c r="H22" s="1"/>
      <c r="I22" s="1" t="s">
        <v>37</v>
      </c>
      <c r="J22" s="1"/>
      <c r="K22" s="1"/>
      <c r="L22" s="1"/>
      <c r="M22" s="1"/>
      <c r="N22" s="5" t="s">
        <v>60</v>
      </c>
      <c r="O22" s="1"/>
      <c r="P22" s="23" t="str">
        <f>IF(rekenblad!H13=0,"",rekenblad!H13)</f>
        <v/>
      </c>
      <c r="Q22" s="1"/>
      <c r="R22" s="1"/>
      <c r="S22" s="1"/>
      <c r="T22" s="1"/>
    </row>
    <row r="23" spans="1:20" x14ac:dyDescent="0.25">
      <c r="A23" s="1"/>
      <c r="B23" s="1"/>
      <c r="C23" s="1" t="s">
        <v>22</v>
      </c>
      <c r="D23" s="1"/>
      <c r="E23" s="1"/>
      <c r="F23" s="1"/>
      <c r="G23" s="1"/>
      <c r="H23" s="1"/>
      <c r="I23" s="1" t="s">
        <v>38</v>
      </c>
      <c r="J23" s="1"/>
      <c r="K23" s="1"/>
      <c r="L23" s="1"/>
      <c r="M23" s="1"/>
      <c r="N23" s="5" t="s">
        <v>61</v>
      </c>
      <c r="O23" s="1"/>
      <c r="P23" s="23" t="str">
        <f>IF(rekenblad!H34=0,"",rekenblad!H34)</f>
        <v/>
      </c>
      <c r="Q23" s="1"/>
      <c r="R23" s="1"/>
      <c r="S23" s="1"/>
      <c r="T23" s="1"/>
    </row>
    <row r="24" spans="1:20" x14ac:dyDescent="0.25">
      <c r="A24" s="1"/>
      <c r="B24" s="1"/>
      <c r="C24" s="1" t="s">
        <v>23</v>
      </c>
      <c r="D24" s="1"/>
      <c r="E24" s="1"/>
      <c r="F24" s="1"/>
      <c r="G24" s="1"/>
      <c r="H24" s="1"/>
      <c r="I24" s="1" t="s">
        <v>39</v>
      </c>
      <c r="J24" s="1"/>
      <c r="K24" s="1"/>
      <c r="L24" s="1"/>
      <c r="M24" s="1"/>
      <c r="N24" s="5" t="s">
        <v>122</v>
      </c>
      <c r="O24" s="1"/>
      <c r="P24" s="23" t="str">
        <f>IF(rekenblad!H43=0,"",rekenblad!H43)</f>
        <v/>
      </c>
      <c r="Q24" s="1"/>
      <c r="R24" s="1"/>
      <c r="S24" s="1"/>
      <c r="T24" s="1"/>
    </row>
    <row r="25" spans="1:20" x14ac:dyDescent="0.25">
      <c r="A25" s="1"/>
      <c r="B25" s="1"/>
      <c r="C25" s="1" t="s">
        <v>24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5" t="s">
        <v>123</v>
      </c>
      <c r="O25" s="1"/>
      <c r="P25" s="23" t="str">
        <f>IF(rekenblad!H50=0,"",rekenblad!H50)</f>
        <v/>
      </c>
      <c r="Q25" s="1"/>
      <c r="R25" s="1"/>
      <c r="S25" s="1"/>
      <c r="T25" s="1"/>
    </row>
    <row r="26" spans="1:2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5" t="str">
        <f>IF(P18="bezorgen","bezorgen","")</f>
        <v/>
      </c>
      <c r="O26" s="1"/>
      <c r="P26" s="23" t="str">
        <f>IF(P18="bezorgen",5,"")</f>
        <v/>
      </c>
      <c r="Q26" s="1"/>
      <c r="R26" s="1"/>
      <c r="S26" s="1"/>
      <c r="T26" s="1"/>
    </row>
    <row r="27" spans="1:20" ht="20.25" x14ac:dyDescent="0.3">
      <c r="A27" s="1"/>
      <c r="B27" s="4" t="s">
        <v>25</v>
      </c>
      <c r="C27" s="1"/>
      <c r="D27" s="1"/>
      <c r="E27" s="8">
        <f>rekenblad!C6</f>
        <v>6</v>
      </c>
      <c r="F27" s="10"/>
      <c r="G27" s="1"/>
      <c r="H27" s="4" t="s">
        <v>40</v>
      </c>
      <c r="I27" s="1"/>
      <c r="J27" s="1"/>
      <c r="K27" s="8">
        <f>rekenblad!C10</f>
        <v>5</v>
      </c>
      <c r="L27" s="10"/>
      <c r="M27" s="1"/>
      <c r="N27" s="18" t="s">
        <v>16</v>
      </c>
      <c r="O27" s="1"/>
      <c r="P27" s="25">
        <f>SUM(P22:P26)</f>
        <v>0</v>
      </c>
      <c r="Q27" s="1"/>
      <c r="R27" s="1"/>
      <c r="S27" s="1"/>
      <c r="T27" s="1"/>
    </row>
    <row r="28" spans="1:20" x14ac:dyDescent="0.25">
      <c r="A28" s="1"/>
      <c r="B28" s="1"/>
      <c r="C28" s="1" t="s">
        <v>21</v>
      </c>
      <c r="D28" s="1"/>
      <c r="E28" s="1"/>
      <c r="F28" s="1"/>
      <c r="G28" s="1"/>
      <c r="H28" s="1"/>
      <c r="I28" s="1" t="s">
        <v>24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"/>
      <c r="B29" s="1"/>
      <c r="C29" s="1" t="s">
        <v>22</v>
      </c>
      <c r="D29" s="1"/>
      <c r="E29" s="1"/>
      <c r="F29" s="1"/>
      <c r="G29" s="1"/>
      <c r="H29" s="1"/>
      <c r="I29" s="1" t="s">
        <v>23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"/>
      <c r="B30" s="1"/>
      <c r="C30" s="1" t="s">
        <v>23</v>
      </c>
      <c r="D30" s="1"/>
      <c r="E30" s="1"/>
      <c r="F30" s="1"/>
      <c r="G30" s="1"/>
      <c r="H30" s="1"/>
      <c r="I30" s="1" t="s">
        <v>22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/>
      <c r="B31" s="1"/>
      <c r="C31" s="1" t="s">
        <v>24</v>
      </c>
      <c r="D31" s="1"/>
      <c r="E31" s="1"/>
      <c r="F31" s="1"/>
      <c r="G31" s="1"/>
      <c r="H31" s="1"/>
      <c r="I31" s="1" t="s">
        <v>41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"/>
      <c r="B32" s="1"/>
      <c r="C32" s="1" t="s">
        <v>26</v>
      </c>
      <c r="D32" s="1"/>
      <c r="E32" s="1"/>
      <c r="F32" s="1"/>
      <c r="G32" s="1"/>
      <c r="H32" s="1"/>
      <c r="I32" s="1" t="s">
        <v>42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7.25" x14ac:dyDescent="0.25">
      <c r="A34" s="1"/>
      <c r="B34" s="4" t="s">
        <v>27</v>
      </c>
      <c r="C34" s="1"/>
      <c r="D34" s="1"/>
      <c r="E34" s="8">
        <f>rekenblad!C7</f>
        <v>7.5</v>
      </c>
      <c r="F34" s="10"/>
      <c r="G34" s="1"/>
      <c r="H34" s="4" t="s">
        <v>44</v>
      </c>
      <c r="I34" s="1"/>
      <c r="J34" s="1"/>
      <c r="K34" s="8">
        <f>rekenblad!C11</f>
        <v>3.5</v>
      </c>
      <c r="L34" s="10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1"/>
      <c r="B35" s="1"/>
      <c r="C35" s="1" t="s">
        <v>21</v>
      </c>
      <c r="D35" s="1"/>
      <c r="E35" s="1"/>
      <c r="F35" s="1"/>
      <c r="G35" s="1"/>
      <c r="H35" s="1"/>
      <c r="I35" s="1" t="s">
        <v>45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/>
      <c r="B36" s="1"/>
      <c r="C36" s="1" t="s">
        <v>22</v>
      </c>
      <c r="D36" s="1"/>
      <c r="E36" s="1"/>
      <c r="F36" s="1"/>
      <c r="G36" s="1"/>
      <c r="H36" s="1"/>
      <c r="I36" s="1" t="s">
        <v>46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/>
      <c r="B37" s="1"/>
      <c r="C37" s="1" t="s">
        <v>28</v>
      </c>
      <c r="D37" s="1"/>
      <c r="E37" s="1"/>
      <c r="F37" s="1"/>
      <c r="G37" s="1"/>
      <c r="H37" s="1"/>
      <c r="I37" s="1" t="s">
        <v>47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/>
      <c r="B38" s="1"/>
      <c r="C38" s="1" t="s">
        <v>29</v>
      </c>
      <c r="D38" s="1"/>
      <c r="E38" s="1"/>
      <c r="F38" s="1"/>
      <c r="G38" s="1"/>
      <c r="H38" s="1"/>
      <c r="I38" s="1" t="s">
        <v>48</v>
      </c>
      <c r="J38" s="1"/>
      <c r="K38" s="1"/>
      <c r="L38" s="11" t="s">
        <v>121</v>
      </c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/>
      <c r="B39" s="1"/>
      <c r="C39" s="1" t="s">
        <v>26</v>
      </c>
      <c r="D39" s="1"/>
      <c r="E39" s="1"/>
      <c r="F39" s="1"/>
      <c r="G39" s="1"/>
      <c r="H39" s="1"/>
      <c r="I39" s="1" t="s">
        <v>48</v>
      </c>
      <c r="J39" s="1"/>
      <c r="K39" s="1"/>
      <c r="L39" s="11" t="s">
        <v>121</v>
      </c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/>
      <c r="B40" s="1"/>
      <c r="C40" s="1" t="s">
        <v>23</v>
      </c>
      <c r="D40" s="1"/>
      <c r="E40" s="1"/>
      <c r="F40" s="1"/>
      <c r="G40" s="1"/>
      <c r="H40" s="1"/>
      <c r="I40" s="1" t="s">
        <v>49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7.25" x14ac:dyDescent="0.25">
      <c r="A42" s="1"/>
      <c r="B42" s="4" t="s">
        <v>30</v>
      </c>
      <c r="C42" s="1"/>
      <c r="D42" s="1"/>
      <c r="E42" s="8">
        <f>rekenblad!C8</f>
        <v>7</v>
      </c>
      <c r="F42" s="10"/>
      <c r="G42" s="1"/>
      <c r="H42" s="4" t="s">
        <v>43</v>
      </c>
      <c r="I42" s="1"/>
      <c r="J42" s="1"/>
      <c r="K42" s="8">
        <f>rekenblad!C12</f>
        <v>3</v>
      </c>
      <c r="L42" s="10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1"/>
      <c r="B43" s="1"/>
      <c r="C43" s="1" t="s">
        <v>23</v>
      </c>
      <c r="D43" s="1"/>
      <c r="E43" s="1"/>
      <c r="F43" s="1"/>
      <c r="G43" s="1"/>
      <c r="H43" s="1"/>
      <c r="I43" s="1" t="s">
        <v>24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A44" s="1"/>
      <c r="B44" s="1"/>
      <c r="C44" s="1" t="s">
        <v>31</v>
      </c>
      <c r="D44" s="1"/>
      <c r="E44" s="1"/>
      <c r="F44" s="1"/>
      <c r="G44" s="1"/>
      <c r="H44" s="1"/>
      <c r="I44" s="1" t="s">
        <v>23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"/>
      <c r="B45" s="1"/>
      <c r="C45" s="1" t="s">
        <v>32</v>
      </c>
      <c r="D45" s="1"/>
      <c r="E45" s="1"/>
      <c r="F45" s="1"/>
      <c r="G45" s="1"/>
      <c r="H45" s="1"/>
      <c r="I45" s="1" t="s">
        <v>22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s="1"/>
      <c r="B46" s="1"/>
      <c r="C46" s="1" t="s">
        <v>33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6.5" x14ac:dyDescent="0.25">
      <c r="A52" s="1"/>
      <c r="B52" s="1"/>
      <c r="C52" s="1"/>
      <c r="D52" s="1"/>
      <c r="E52" s="3" t="s">
        <v>50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5">
      <c r="A53" s="1"/>
      <c r="B53" s="1"/>
      <c r="C53" s="1"/>
      <c r="D53" s="1"/>
      <c r="E53" s="12" t="s">
        <v>51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5">
      <c r="A54" s="1"/>
      <c r="B54" s="1"/>
      <c r="C54" s="1"/>
      <c r="D54" s="1"/>
      <c r="E54" s="12" t="s">
        <v>52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5">
      <c r="A55" s="1"/>
      <c r="B55" s="1"/>
      <c r="C55" s="1"/>
      <c r="D55" s="1"/>
      <c r="E55" s="12" t="s">
        <v>53</v>
      </c>
      <c r="F55" s="12" t="s">
        <v>57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5">
      <c r="A56" s="1"/>
      <c r="B56" s="1"/>
      <c r="C56" s="1"/>
      <c r="D56" s="1"/>
      <c r="E56" s="12" t="s">
        <v>55</v>
      </c>
      <c r="F56" s="13" t="s">
        <v>56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5">
      <c r="A57" s="1"/>
      <c r="B57" s="1"/>
      <c r="C57" s="1"/>
      <c r="D57" s="1"/>
      <c r="E57" s="12" t="s">
        <v>54</v>
      </c>
      <c r="F57" s="27" t="s">
        <v>58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4" spans="1:20" hidden="1" x14ac:dyDescent="0.25">
      <c r="L64" t="s">
        <v>121</v>
      </c>
      <c r="P64" t="s">
        <v>114</v>
      </c>
    </row>
    <row r="65" spans="12:16" hidden="1" x14ac:dyDescent="0.25">
      <c r="L65" t="s">
        <v>116</v>
      </c>
      <c r="P65" t="s">
        <v>115</v>
      </c>
    </row>
    <row r="66" spans="12:16" hidden="1" x14ac:dyDescent="0.25">
      <c r="L66" t="s">
        <v>117</v>
      </c>
    </row>
    <row r="67" spans="12:16" hidden="1" x14ac:dyDescent="0.25">
      <c r="L67" t="s">
        <v>118</v>
      </c>
    </row>
    <row r="68" spans="12:16" hidden="1" x14ac:dyDescent="0.25">
      <c r="L68" t="s">
        <v>119</v>
      </c>
    </row>
    <row r="69" spans="12:16" hidden="1" x14ac:dyDescent="0.25">
      <c r="L69" t="s">
        <v>120</v>
      </c>
    </row>
  </sheetData>
  <mergeCells count="5">
    <mergeCell ref="P11:R11"/>
    <mergeCell ref="P10:U10"/>
    <mergeCell ref="P12:U12"/>
    <mergeCell ref="P13:U13"/>
    <mergeCell ref="P8:U8"/>
  </mergeCells>
  <dataValidations count="2">
    <dataValidation type="list" allowBlank="1" showInputMessage="1" showErrorMessage="1" sqref="P18">
      <formula1>levering</formula1>
    </dataValidation>
    <dataValidation type="list" allowBlank="1" showInputMessage="1" showErrorMessage="1" sqref="L38:L39">
      <formula1>saus</formula1>
    </dataValidation>
  </dataValidations>
  <hyperlinks>
    <hyperlink ref="F56" r:id="rId1"/>
  </hyperlinks>
  <pageMargins left="0.7" right="0.7" top="0.75" bottom="0.75" header="0.3" footer="0.3"/>
  <pageSetup orientation="portrait" horizontalDpi="0" verticalDpi="0"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zoomScaleNormal="100" workbookViewId="0">
      <selection activeCell="F14" sqref="F14"/>
    </sheetView>
  </sheetViews>
  <sheetFormatPr defaultRowHeight="15" x14ac:dyDescent="0.25"/>
  <cols>
    <col min="1" max="1" width="7.140625" customWidth="1"/>
    <col min="2" max="2" width="3.7109375" customWidth="1"/>
    <col min="3" max="3" width="21.42578125" customWidth="1"/>
    <col min="4" max="4" width="3.7109375" customWidth="1"/>
    <col min="7" max="8" width="3.7109375" customWidth="1"/>
    <col min="9" max="9" width="17.7109375" customWidth="1"/>
    <col min="10" max="10" width="3.7109375" customWidth="1"/>
    <col min="13" max="13" width="5.140625" customWidth="1"/>
    <col min="14" max="14" width="27.5703125" customWidth="1"/>
    <col min="15" max="15" width="2.7109375" customWidth="1"/>
    <col min="16" max="16" width="15.42578125" customWidth="1"/>
    <col min="17" max="17" width="2.7109375" customWidth="1"/>
    <col min="18" max="18" width="9.140625" customWidth="1"/>
    <col min="19" max="19" width="2.7109375" customWidth="1"/>
    <col min="20" max="20" width="5.855468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2.5" x14ac:dyDescent="0.3">
      <c r="A8" s="1"/>
      <c r="B8" s="2" t="s">
        <v>62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 t="s">
        <v>81</v>
      </c>
      <c r="O8" s="1"/>
      <c r="P8" s="1"/>
      <c r="Q8" s="1"/>
      <c r="R8" s="1"/>
      <c r="S8" s="1"/>
      <c r="T8" s="1"/>
    </row>
    <row r="9" spans="1:2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1"/>
      <c r="B10" s="1" t="s">
        <v>63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 t="s">
        <v>106</v>
      </c>
      <c r="O10" s="1"/>
      <c r="P10" s="1"/>
      <c r="Q10" s="1"/>
      <c r="R10" s="1"/>
      <c r="S10" s="1"/>
      <c r="T10" s="1"/>
    </row>
    <row r="11" spans="1:2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 t="s">
        <v>107</v>
      </c>
      <c r="O11" s="1"/>
      <c r="P11" s="1"/>
      <c r="Q11" s="1"/>
      <c r="R11" s="1"/>
      <c r="S11" s="1"/>
      <c r="T11" s="1"/>
    </row>
    <row r="12" spans="1:2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1"/>
      <c r="B13" s="1"/>
      <c r="C13" s="1"/>
      <c r="D13" s="1"/>
      <c r="E13" s="9" t="s">
        <v>34</v>
      </c>
      <c r="F13" s="9" t="s">
        <v>35</v>
      </c>
      <c r="G13" s="1"/>
      <c r="H13" s="1"/>
      <c r="I13" s="1"/>
      <c r="J13" s="1"/>
      <c r="K13" s="1"/>
      <c r="L13" s="1"/>
      <c r="M13" s="1"/>
      <c r="N13" s="1"/>
      <c r="O13" s="1"/>
      <c r="P13" s="9" t="s">
        <v>108</v>
      </c>
      <c r="Q13" s="1"/>
      <c r="R13" s="21" t="s">
        <v>35</v>
      </c>
      <c r="S13" s="1"/>
      <c r="T13" s="1"/>
    </row>
    <row r="14" spans="1:20" ht="17.25" x14ac:dyDescent="0.25">
      <c r="A14" s="1"/>
      <c r="B14" s="4" t="s">
        <v>25</v>
      </c>
      <c r="C14" s="1"/>
      <c r="D14" s="1"/>
      <c r="E14" s="8">
        <f>rekenblad!C16</f>
        <v>5.5</v>
      </c>
      <c r="F14" s="10"/>
      <c r="G14" s="1"/>
      <c r="H14" s="1"/>
      <c r="I14" s="1"/>
      <c r="J14" s="1"/>
      <c r="K14" s="1"/>
      <c r="L14" s="1"/>
      <c r="M14" s="1"/>
      <c r="N14" s="1" t="s">
        <v>82</v>
      </c>
      <c r="O14" s="1"/>
      <c r="P14" s="22">
        <f>rekenblad!C18</f>
        <v>0.6</v>
      </c>
      <c r="Q14" s="1"/>
      <c r="R14" s="10"/>
      <c r="S14" s="1"/>
      <c r="T14" s="1"/>
    </row>
    <row r="15" spans="1:20" x14ac:dyDescent="0.25">
      <c r="A15" s="1"/>
      <c r="B15" s="1"/>
      <c r="C15" s="1" t="s">
        <v>64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 t="s">
        <v>84</v>
      </c>
      <c r="O15" s="1"/>
      <c r="P15" s="22">
        <f>rekenblad!C19</f>
        <v>0.6</v>
      </c>
      <c r="Q15" s="1"/>
      <c r="R15" s="10"/>
      <c r="S15" s="1"/>
      <c r="T15" s="1"/>
    </row>
    <row r="16" spans="1:20" x14ac:dyDescent="0.25">
      <c r="A16" s="1"/>
      <c r="B16" s="1"/>
      <c r="C16" s="1" t="s">
        <v>65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 t="s">
        <v>86</v>
      </c>
      <c r="O16" s="1"/>
      <c r="P16" s="22">
        <f>rekenblad!C20</f>
        <v>0.6</v>
      </c>
      <c r="Q16" s="1"/>
      <c r="R16" s="10"/>
      <c r="S16" s="1"/>
      <c r="T16" s="1"/>
    </row>
    <row r="17" spans="1:20" x14ac:dyDescent="0.25">
      <c r="A17" s="1"/>
      <c r="B17" s="1"/>
      <c r="C17" s="1" t="s">
        <v>66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 t="s">
        <v>88</v>
      </c>
      <c r="O17" s="1"/>
      <c r="P17" s="22">
        <f>rekenblad!C21</f>
        <v>0.6</v>
      </c>
      <c r="Q17" s="1"/>
      <c r="R17" s="10"/>
      <c r="S17" s="1"/>
      <c r="T17" s="1"/>
    </row>
    <row r="18" spans="1:20" x14ac:dyDescent="0.25">
      <c r="A18" s="1"/>
      <c r="B18" s="1"/>
      <c r="C18" s="1" t="s">
        <v>67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 t="s">
        <v>90</v>
      </c>
      <c r="O18" s="1"/>
      <c r="P18" s="22">
        <f>rekenblad!C22</f>
        <v>0.6</v>
      </c>
      <c r="Q18" s="1"/>
      <c r="R18" s="10"/>
      <c r="S18" s="1"/>
      <c r="T18" s="1"/>
    </row>
    <row r="19" spans="1:20" x14ac:dyDescent="0.25">
      <c r="A19" s="1"/>
      <c r="B19" s="1"/>
      <c r="C19" s="1" t="s">
        <v>68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 t="s">
        <v>92</v>
      </c>
      <c r="O19" s="1"/>
      <c r="P19" s="22">
        <f>rekenblad!C23</f>
        <v>0.6</v>
      </c>
      <c r="Q19" s="1"/>
      <c r="R19" s="10"/>
      <c r="S19" s="1"/>
      <c r="T19" s="1"/>
    </row>
    <row r="20" spans="1:20" x14ac:dyDescent="0.25">
      <c r="A20" s="1"/>
      <c r="B20" s="1"/>
      <c r="C20" s="1" t="s">
        <v>69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 t="s">
        <v>94</v>
      </c>
      <c r="O20" s="1"/>
      <c r="P20" s="22">
        <f>rekenblad!C24</f>
        <v>0.6</v>
      </c>
      <c r="Q20" s="1"/>
      <c r="R20" s="10"/>
      <c r="S20" s="1"/>
      <c r="T20" s="1"/>
    </row>
    <row r="21" spans="1:20" x14ac:dyDescent="0.25">
      <c r="A21" s="1"/>
      <c r="B21" s="1"/>
      <c r="C21" s="1"/>
      <c r="D21" s="1"/>
      <c r="G21" s="1"/>
      <c r="H21" s="1"/>
      <c r="I21" s="1"/>
      <c r="J21" s="1"/>
      <c r="K21" s="1"/>
      <c r="L21" s="1"/>
      <c r="M21" s="1"/>
      <c r="N21" s="1" t="s">
        <v>96</v>
      </c>
      <c r="O21" s="1"/>
      <c r="P21" s="22">
        <f>rekenblad!C25</f>
        <v>0.9</v>
      </c>
      <c r="Q21" s="1"/>
      <c r="R21" s="10"/>
      <c r="S21" s="1"/>
      <c r="T21" s="1"/>
    </row>
    <row r="22" spans="1:20" ht="17.25" x14ac:dyDescent="0.25">
      <c r="A22" s="1"/>
      <c r="B22" s="4" t="s">
        <v>70</v>
      </c>
      <c r="C22" s="1"/>
      <c r="D22" s="1"/>
      <c r="E22" s="8">
        <f>rekenblad!C17</f>
        <v>8.5</v>
      </c>
      <c r="F22" s="10"/>
      <c r="G22" s="1"/>
      <c r="H22" s="1"/>
      <c r="I22" s="1"/>
      <c r="J22" s="1"/>
      <c r="K22" s="1"/>
      <c r="L22" s="1"/>
      <c r="M22" s="1"/>
      <c r="N22" s="1" t="s">
        <v>83</v>
      </c>
      <c r="O22" s="1"/>
      <c r="P22" s="22">
        <f>rekenblad!C26</f>
        <v>0.8</v>
      </c>
      <c r="Q22" s="1"/>
      <c r="R22" s="10"/>
      <c r="S22" s="1"/>
      <c r="T22" s="1"/>
    </row>
    <row r="23" spans="1:20" x14ac:dyDescent="0.25">
      <c r="A23" s="1"/>
      <c r="B23" s="1"/>
      <c r="C23" s="1" t="s">
        <v>71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 t="s">
        <v>85</v>
      </c>
      <c r="O23" s="1"/>
      <c r="P23" s="22">
        <f>rekenblad!C27</f>
        <v>0.85</v>
      </c>
      <c r="Q23" s="1"/>
      <c r="R23" s="10"/>
      <c r="S23" s="1"/>
      <c r="T23" s="1"/>
    </row>
    <row r="24" spans="1:20" x14ac:dyDescent="0.25">
      <c r="A24" s="1"/>
      <c r="B24" s="1"/>
      <c r="C24" s="1" t="s">
        <v>72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 t="s">
        <v>87</v>
      </c>
      <c r="O24" s="1"/>
      <c r="P24" s="22">
        <f>rekenblad!C28</f>
        <v>0.95</v>
      </c>
      <c r="Q24" s="1"/>
      <c r="R24" s="10"/>
      <c r="S24" s="1"/>
      <c r="T24" s="1"/>
    </row>
    <row r="25" spans="1:20" x14ac:dyDescent="0.25">
      <c r="A25" s="1"/>
      <c r="B25" s="1"/>
      <c r="C25" s="1" t="s">
        <v>73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 t="s">
        <v>89</v>
      </c>
      <c r="O25" s="1"/>
      <c r="P25" s="22">
        <f>rekenblad!C29</f>
        <v>0.9</v>
      </c>
      <c r="Q25" s="1"/>
      <c r="R25" s="10"/>
      <c r="S25" s="1"/>
      <c r="T25" s="1"/>
    </row>
    <row r="26" spans="1:20" x14ac:dyDescent="0.25">
      <c r="A26" s="1"/>
      <c r="B26" s="1"/>
      <c r="C26" s="1" t="s">
        <v>74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 t="s">
        <v>91</v>
      </c>
      <c r="O26" s="1"/>
      <c r="P26" s="22">
        <f>rekenblad!C30</f>
        <v>0.95</v>
      </c>
      <c r="Q26" s="1"/>
      <c r="R26" s="10"/>
      <c r="S26" s="1"/>
      <c r="T26" s="1"/>
    </row>
    <row r="27" spans="1:20" x14ac:dyDescent="0.25">
      <c r="A27" s="1"/>
      <c r="B27" s="1"/>
      <c r="C27" s="1" t="s">
        <v>75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 t="s">
        <v>93</v>
      </c>
      <c r="O27" s="1"/>
      <c r="P27" s="22">
        <f>rekenblad!C31</f>
        <v>1.05</v>
      </c>
      <c r="Q27" s="1"/>
      <c r="R27" s="10"/>
      <c r="S27" s="1"/>
      <c r="T27" s="1"/>
    </row>
    <row r="28" spans="1:20" x14ac:dyDescent="0.25">
      <c r="A28" s="1"/>
      <c r="G28" s="1"/>
      <c r="H28" s="1"/>
      <c r="I28" s="1"/>
      <c r="J28" s="1"/>
      <c r="K28" s="1"/>
      <c r="L28" s="1"/>
      <c r="M28" s="1"/>
      <c r="N28" s="1" t="s">
        <v>95</v>
      </c>
      <c r="O28" s="1"/>
      <c r="P28" s="22">
        <f>rekenblad!C32</f>
        <v>0.95</v>
      </c>
      <c r="Q28" s="1"/>
      <c r="R28" s="10"/>
      <c r="S28" s="1"/>
      <c r="T28" s="1"/>
    </row>
    <row r="29" spans="1:20" x14ac:dyDescent="0.25">
      <c r="A29" s="1"/>
      <c r="G29" s="1"/>
      <c r="H29" s="1"/>
      <c r="I29" s="1"/>
      <c r="J29" s="1"/>
      <c r="K29" s="1"/>
      <c r="L29" s="1"/>
      <c r="M29" s="1"/>
      <c r="N29" s="1" t="s">
        <v>97</v>
      </c>
      <c r="O29" s="1"/>
      <c r="P29" s="22">
        <f>rekenblad!C33</f>
        <v>0.9</v>
      </c>
      <c r="Q29" s="1"/>
      <c r="R29" s="10"/>
      <c r="S29" s="1"/>
      <c r="T29" s="1"/>
    </row>
    <row r="30" spans="1:20" ht="22.5" x14ac:dyDescent="0.3">
      <c r="A30" s="1"/>
      <c r="B30" s="2" t="s">
        <v>76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/>
      <c r="G31" s="1"/>
      <c r="H31" s="1"/>
      <c r="I31" s="1"/>
      <c r="J31" s="1"/>
      <c r="K31" s="1"/>
      <c r="L31" s="1"/>
      <c r="M31" s="1"/>
      <c r="N31" s="1" t="s">
        <v>104</v>
      </c>
      <c r="O31" s="1"/>
      <c r="P31" s="1"/>
      <c r="Q31" s="1"/>
      <c r="R31" s="1"/>
      <c r="S31" s="1"/>
      <c r="T31" s="1"/>
    </row>
    <row r="32" spans="1:20" x14ac:dyDescent="0.25">
      <c r="A32" s="1"/>
      <c r="E32" s="9" t="s">
        <v>34</v>
      </c>
      <c r="F32" s="9" t="s">
        <v>35</v>
      </c>
      <c r="G32" s="1"/>
      <c r="H32" s="1"/>
      <c r="I32" s="1"/>
      <c r="J32" s="1"/>
      <c r="K32" s="1"/>
      <c r="L32" s="1"/>
      <c r="M32" s="1"/>
      <c r="N32" s="1" t="s">
        <v>105</v>
      </c>
      <c r="O32" s="1"/>
      <c r="P32" s="1"/>
      <c r="Q32" s="1"/>
      <c r="R32" s="1"/>
      <c r="S32" s="1"/>
      <c r="T32" s="1"/>
    </row>
    <row r="33" spans="1:20" ht="17.25" x14ac:dyDescent="0.25">
      <c r="A33" s="1"/>
      <c r="B33" s="4" t="s">
        <v>77</v>
      </c>
      <c r="C33" s="1"/>
      <c r="D33" s="1"/>
      <c r="E33" s="8">
        <f>rekenblad!C36</f>
        <v>4.5</v>
      </c>
      <c r="F33" s="1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1"/>
      <c r="B34" s="1"/>
      <c r="C34" s="1" t="s">
        <v>78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9" t="s">
        <v>108</v>
      </c>
      <c r="Q34" s="1"/>
      <c r="R34" s="21" t="s">
        <v>35</v>
      </c>
      <c r="S34" s="1"/>
      <c r="T34" s="1"/>
    </row>
    <row r="35" spans="1:20" x14ac:dyDescent="0.25">
      <c r="A35" s="1"/>
      <c r="B35" s="1"/>
      <c r="C35" s="1" t="s">
        <v>65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 t="s">
        <v>98</v>
      </c>
      <c r="O35" s="1"/>
      <c r="P35" s="22">
        <f>rekenblad!C37</f>
        <v>1.2</v>
      </c>
      <c r="Q35" s="1"/>
      <c r="R35" s="10"/>
      <c r="S35" s="1"/>
      <c r="T35" s="1"/>
    </row>
    <row r="36" spans="1:20" x14ac:dyDescent="0.25">
      <c r="A36" s="1"/>
      <c r="B36" s="1"/>
      <c r="C36" s="1" t="s">
        <v>66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 t="s">
        <v>100</v>
      </c>
      <c r="O36" s="1"/>
      <c r="P36" s="22">
        <f>rekenblad!C38</f>
        <v>1.2</v>
      </c>
      <c r="Q36" s="1"/>
      <c r="R36" s="10"/>
      <c r="S36" s="1"/>
      <c r="T36" s="1"/>
    </row>
    <row r="37" spans="1:20" x14ac:dyDescent="0.25">
      <c r="A37" s="1"/>
      <c r="B37" s="1"/>
      <c r="C37" s="1" t="s">
        <v>79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 t="s">
        <v>102</v>
      </c>
      <c r="O37" s="1"/>
      <c r="P37" s="22">
        <f>rekenblad!C39</f>
        <v>1.2</v>
      </c>
      <c r="Q37" s="1"/>
      <c r="R37" s="10"/>
      <c r="S37" s="1"/>
      <c r="T37" s="1"/>
    </row>
    <row r="38" spans="1:20" x14ac:dyDescent="0.25">
      <c r="A38" s="1"/>
      <c r="B38" s="1"/>
      <c r="C38" s="1" t="s">
        <v>80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 t="s">
        <v>99</v>
      </c>
      <c r="O38" s="1"/>
      <c r="P38" s="22">
        <f>rekenblad!C40</f>
        <v>1.6</v>
      </c>
      <c r="Q38" s="1"/>
      <c r="R38" s="10"/>
      <c r="S38" s="1"/>
      <c r="T38" s="1"/>
    </row>
    <row r="39" spans="1:2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 t="s">
        <v>101</v>
      </c>
      <c r="O39" s="1"/>
      <c r="P39" s="22">
        <f>rekenblad!C41</f>
        <v>1.7</v>
      </c>
      <c r="Q39" s="1"/>
      <c r="R39" s="10"/>
      <c r="S39" s="1"/>
      <c r="T39" s="1"/>
    </row>
    <row r="40" spans="1:2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 t="s">
        <v>103</v>
      </c>
      <c r="O40" s="1"/>
      <c r="P40" s="22">
        <f>rekenblad!C42</f>
        <v>1.9</v>
      </c>
      <c r="Q40" s="1"/>
      <c r="R40" s="10"/>
      <c r="S40" s="1"/>
      <c r="T40" s="1"/>
    </row>
    <row r="41" spans="1:20" ht="22.5" x14ac:dyDescent="0.3">
      <c r="A41" s="1"/>
      <c r="B41" s="2" t="s">
        <v>109</v>
      </c>
      <c r="C41" s="1"/>
      <c r="D41" s="1"/>
      <c r="E41" s="9" t="s">
        <v>34</v>
      </c>
      <c r="F41" s="9" t="s">
        <v>35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s="1"/>
      <c r="B42" s="1"/>
      <c r="C42" s="1" t="s">
        <v>110</v>
      </c>
      <c r="D42" s="1"/>
      <c r="E42" s="22">
        <f>rekenblad!C45</f>
        <v>1.85</v>
      </c>
      <c r="F42" s="1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1"/>
      <c r="B43" s="1"/>
      <c r="C43" s="1" t="s">
        <v>47</v>
      </c>
      <c r="D43" s="1"/>
      <c r="E43" s="22">
        <f>rekenblad!C46</f>
        <v>1.25</v>
      </c>
      <c r="F43" s="1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A44" s="1"/>
      <c r="B44" s="1"/>
      <c r="C44" s="1" t="s">
        <v>111</v>
      </c>
      <c r="D44" s="1"/>
      <c r="E44" s="22">
        <f>rekenblad!C47</f>
        <v>0.75</v>
      </c>
      <c r="F44" s="1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"/>
      <c r="B45" s="1"/>
      <c r="C45" s="1" t="s">
        <v>113</v>
      </c>
      <c r="D45" s="1"/>
      <c r="E45" s="22">
        <f>rekenblad!C48</f>
        <v>0.75</v>
      </c>
      <c r="F45" s="1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s="1"/>
      <c r="B46" s="1"/>
      <c r="C46" s="1" t="s">
        <v>112</v>
      </c>
      <c r="D46" s="1"/>
      <c r="E46" s="22">
        <f>rekenblad!C49</f>
        <v>0.9</v>
      </c>
      <c r="F46" s="1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</sheetData>
  <pageMargins left="0.7" right="0.7" top="0.75" bottom="0.75" header="0.3" footer="0.3"/>
  <pageSetup orientation="portrait" horizontalDpi="0" verticalDpi="0"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50"/>
  <sheetViews>
    <sheetView workbookViewId="0">
      <selection activeCell="L17" sqref="L17"/>
    </sheetView>
  </sheetViews>
  <sheetFormatPr defaultRowHeight="15" x14ac:dyDescent="0.25"/>
  <cols>
    <col min="2" max="2" width="31.5703125" bestFit="1" customWidth="1"/>
    <col min="8" max="8" width="16.85546875" customWidth="1"/>
    <col min="11" max="11" width="16.42578125" bestFit="1" customWidth="1"/>
  </cols>
  <sheetData>
    <row r="3" spans="2:15" x14ac:dyDescent="0.25">
      <c r="B3" s="24" t="s">
        <v>60</v>
      </c>
      <c r="D3" s="24"/>
      <c r="E3" s="24" t="s">
        <v>126</v>
      </c>
      <c r="F3" s="24"/>
      <c r="G3" s="24" t="s">
        <v>35</v>
      </c>
      <c r="H3" s="24" t="s">
        <v>125</v>
      </c>
      <c r="K3" t="s">
        <v>127</v>
      </c>
    </row>
    <row r="5" spans="2:15" x14ac:dyDescent="0.25">
      <c r="B5" t="s">
        <v>20</v>
      </c>
      <c r="C5">
        <v>4.75</v>
      </c>
      <c r="E5">
        <f>Barbeque!F21</f>
        <v>0</v>
      </c>
      <c r="G5">
        <f>IF(ISNUMBER(E5),IF(E5&gt;0,E5,0),0)</f>
        <v>0</v>
      </c>
      <c r="H5">
        <f>C5*G5</f>
        <v>0</v>
      </c>
      <c r="K5" t="s">
        <v>5</v>
      </c>
      <c r="L5">
        <f>Barbeque!P10</f>
        <v>0</v>
      </c>
    </row>
    <row r="6" spans="2:15" x14ac:dyDescent="0.25">
      <c r="B6" t="s">
        <v>25</v>
      </c>
      <c r="C6">
        <v>6</v>
      </c>
      <c r="E6">
        <f>Barbeque!F27</f>
        <v>0</v>
      </c>
      <c r="G6">
        <f t="shared" ref="G6:G12" si="0">IF(ISNUMBER(E6),IF(E6&gt;0,E6,0),0)</f>
        <v>0</v>
      </c>
      <c r="H6">
        <f t="shared" ref="H6:H12" si="1">C6*G6</f>
        <v>0</v>
      </c>
      <c r="K6" t="s">
        <v>6</v>
      </c>
      <c r="L6">
        <f>Barbeque!P11</f>
        <v>0</v>
      </c>
      <c r="N6" t="s">
        <v>15</v>
      </c>
      <c r="O6">
        <f>Barbeque!U11</f>
        <v>0</v>
      </c>
    </row>
    <row r="7" spans="2:15" x14ac:dyDescent="0.25">
      <c r="B7" t="s">
        <v>27</v>
      </c>
      <c r="C7">
        <v>7.5</v>
      </c>
      <c r="E7">
        <f>Barbeque!F34</f>
        <v>0</v>
      </c>
      <c r="G7">
        <f t="shared" si="0"/>
        <v>0</v>
      </c>
      <c r="H7">
        <f t="shared" si="1"/>
        <v>0</v>
      </c>
      <c r="K7" t="s">
        <v>7</v>
      </c>
      <c r="L7">
        <f>Barbeque!P12</f>
        <v>0</v>
      </c>
    </row>
    <row r="8" spans="2:15" x14ac:dyDescent="0.25">
      <c r="B8" t="s">
        <v>30</v>
      </c>
      <c r="C8">
        <v>7</v>
      </c>
      <c r="E8">
        <f>Barbeque!F42</f>
        <v>0</v>
      </c>
      <c r="G8">
        <f t="shared" si="0"/>
        <v>0</v>
      </c>
      <c r="H8">
        <f t="shared" si="1"/>
        <v>0</v>
      </c>
      <c r="K8" t="s">
        <v>8</v>
      </c>
      <c r="L8">
        <f>Barbeque!P13</f>
        <v>0</v>
      </c>
    </row>
    <row r="9" spans="2:15" x14ac:dyDescent="0.25">
      <c r="B9" t="s">
        <v>36</v>
      </c>
      <c r="C9">
        <v>4</v>
      </c>
      <c r="E9">
        <f>Barbeque!L21</f>
        <v>0</v>
      </c>
      <c r="G9">
        <f t="shared" si="0"/>
        <v>0</v>
      </c>
      <c r="H9">
        <f t="shared" si="1"/>
        <v>0</v>
      </c>
    </row>
    <row r="10" spans="2:15" x14ac:dyDescent="0.25">
      <c r="B10" t="s">
        <v>40</v>
      </c>
      <c r="C10">
        <v>5</v>
      </c>
      <c r="E10">
        <f>Barbeque!L27</f>
        <v>0</v>
      </c>
      <c r="G10">
        <f t="shared" si="0"/>
        <v>0</v>
      </c>
      <c r="H10">
        <f t="shared" si="1"/>
        <v>0</v>
      </c>
      <c r="K10" t="s">
        <v>10</v>
      </c>
      <c r="L10">
        <f>Barbeque!P17</f>
        <v>0</v>
      </c>
    </row>
    <row r="11" spans="2:15" x14ac:dyDescent="0.25">
      <c r="B11" t="s">
        <v>44</v>
      </c>
      <c r="C11">
        <v>3.5</v>
      </c>
      <c r="E11">
        <f>Barbeque!L34</f>
        <v>0</v>
      </c>
      <c r="G11">
        <f t="shared" si="0"/>
        <v>0</v>
      </c>
      <c r="H11">
        <f t="shared" si="1"/>
        <v>0</v>
      </c>
      <c r="K11" t="s">
        <v>12</v>
      </c>
      <c r="L11" t="str">
        <f>Barbeque!P18</f>
        <v>afhalen</v>
      </c>
    </row>
    <row r="12" spans="2:15" x14ac:dyDescent="0.25">
      <c r="B12" t="s">
        <v>43</v>
      </c>
      <c r="C12">
        <v>3</v>
      </c>
      <c r="E12">
        <f>Barbeque!L42</f>
        <v>0</v>
      </c>
      <c r="G12">
        <f t="shared" si="0"/>
        <v>0</v>
      </c>
      <c r="H12">
        <f t="shared" si="1"/>
        <v>0</v>
      </c>
    </row>
    <row r="13" spans="2:15" x14ac:dyDescent="0.25">
      <c r="H13" s="26">
        <f>SUM(H5:H12)</f>
        <v>0</v>
      </c>
    </row>
    <row r="14" spans="2:15" x14ac:dyDescent="0.25">
      <c r="B14" s="24" t="s">
        <v>62</v>
      </c>
    </row>
    <row r="16" spans="2:15" x14ac:dyDescent="0.25">
      <c r="B16" t="s">
        <v>25</v>
      </c>
      <c r="C16">
        <v>5.5</v>
      </c>
      <c r="E16">
        <f>'Gourmet en Fondue'!F14</f>
        <v>0</v>
      </c>
      <c r="G16">
        <f t="shared" ref="G16:G33" si="2">IF(ISNUMBER(E16),IF(E16&gt;0,E16,0),0)</f>
        <v>0</v>
      </c>
      <c r="H16">
        <f t="shared" ref="H16:H33" si="3">C16*G16</f>
        <v>0</v>
      </c>
    </row>
    <row r="17" spans="2:8" x14ac:dyDescent="0.25">
      <c r="B17" t="s">
        <v>70</v>
      </c>
      <c r="C17">
        <v>8.5</v>
      </c>
      <c r="E17">
        <f>'Gourmet en Fondue'!F22</f>
        <v>0</v>
      </c>
      <c r="G17">
        <f t="shared" si="2"/>
        <v>0</v>
      </c>
      <c r="H17">
        <f t="shared" si="3"/>
        <v>0</v>
      </c>
    </row>
    <row r="18" spans="2:8" x14ac:dyDescent="0.25">
      <c r="B18" t="s">
        <v>82</v>
      </c>
      <c r="C18">
        <v>0.6</v>
      </c>
      <c r="E18">
        <f>'Gourmet en Fondue'!R14</f>
        <v>0</v>
      </c>
      <c r="G18">
        <f t="shared" si="2"/>
        <v>0</v>
      </c>
      <c r="H18">
        <f t="shared" si="3"/>
        <v>0</v>
      </c>
    </row>
    <row r="19" spans="2:8" x14ac:dyDescent="0.25">
      <c r="B19" t="s">
        <v>84</v>
      </c>
      <c r="C19">
        <v>0.6</v>
      </c>
      <c r="E19">
        <f>'Gourmet en Fondue'!R15</f>
        <v>0</v>
      </c>
      <c r="G19">
        <f t="shared" si="2"/>
        <v>0</v>
      </c>
      <c r="H19">
        <f t="shared" si="3"/>
        <v>0</v>
      </c>
    </row>
    <row r="20" spans="2:8" x14ac:dyDescent="0.25">
      <c r="B20" t="s">
        <v>86</v>
      </c>
      <c r="C20">
        <v>0.6</v>
      </c>
      <c r="E20">
        <f>'Gourmet en Fondue'!R16</f>
        <v>0</v>
      </c>
      <c r="G20">
        <f t="shared" si="2"/>
        <v>0</v>
      </c>
      <c r="H20">
        <f t="shared" si="3"/>
        <v>0</v>
      </c>
    </row>
    <row r="21" spans="2:8" x14ac:dyDescent="0.25">
      <c r="B21" t="s">
        <v>88</v>
      </c>
      <c r="C21">
        <v>0.6</v>
      </c>
      <c r="E21">
        <f>'Gourmet en Fondue'!R17</f>
        <v>0</v>
      </c>
      <c r="G21">
        <f t="shared" si="2"/>
        <v>0</v>
      </c>
      <c r="H21">
        <f t="shared" si="3"/>
        <v>0</v>
      </c>
    </row>
    <row r="22" spans="2:8" x14ac:dyDescent="0.25">
      <c r="B22" t="s">
        <v>90</v>
      </c>
      <c r="C22">
        <v>0.6</v>
      </c>
      <c r="E22">
        <f>'Gourmet en Fondue'!R18</f>
        <v>0</v>
      </c>
      <c r="G22">
        <f t="shared" si="2"/>
        <v>0</v>
      </c>
      <c r="H22">
        <f t="shared" si="3"/>
        <v>0</v>
      </c>
    </row>
    <row r="23" spans="2:8" x14ac:dyDescent="0.25">
      <c r="B23" t="s">
        <v>92</v>
      </c>
      <c r="C23">
        <v>0.6</v>
      </c>
      <c r="E23">
        <f>'Gourmet en Fondue'!R19</f>
        <v>0</v>
      </c>
      <c r="G23">
        <f t="shared" si="2"/>
        <v>0</v>
      </c>
      <c r="H23">
        <f t="shared" si="3"/>
        <v>0</v>
      </c>
    </row>
    <row r="24" spans="2:8" x14ac:dyDescent="0.25">
      <c r="B24" t="s">
        <v>94</v>
      </c>
      <c r="C24">
        <v>0.6</v>
      </c>
      <c r="E24">
        <f>'Gourmet en Fondue'!R20</f>
        <v>0</v>
      </c>
      <c r="G24">
        <f t="shared" si="2"/>
        <v>0</v>
      </c>
      <c r="H24">
        <f t="shared" si="3"/>
        <v>0</v>
      </c>
    </row>
    <row r="25" spans="2:8" x14ac:dyDescent="0.25">
      <c r="B25" t="s">
        <v>96</v>
      </c>
      <c r="C25">
        <v>0.9</v>
      </c>
      <c r="E25">
        <f>'Gourmet en Fondue'!R21</f>
        <v>0</v>
      </c>
      <c r="G25">
        <f t="shared" si="2"/>
        <v>0</v>
      </c>
      <c r="H25">
        <f t="shared" si="3"/>
        <v>0</v>
      </c>
    </row>
    <row r="26" spans="2:8" x14ac:dyDescent="0.25">
      <c r="B26" t="s">
        <v>83</v>
      </c>
      <c r="C26">
        <v>0.8</v>
      </c>
      <c r="E26">
        <f>'Gourmet en Fondue'!R22</f>
        <v>0</v>
      </c>
      <c r="G26">
        <f t="shared" si="2"/>
        <v>0</v>
      </c>
      <c r="H26">
        <f t="shared" si="3"/>
        <v>0</v>
      </c>
    </row>
    <row r="27" spans="2:8" x14ac:dyDescent="0.25">
      <c r="B27" t="s">
        <v>85</v>
      </c>
      <c r="C27">
        <v>0.85</v>
      </c>
      <c r="E27">
        <f>'Gourmet en Fondue'!R23</f>
        <v>0</v>
      </c>
      <c r="G27">
        <f t="shared" si="2"/>
        <v>0</v>
      </c>
      <c r="H27">
        <f t="shared" si="3"/>
        <v>0</v>
      </c>
    </row>
    <row r="28" spans="2:8" x14ac:dyDescent="0.25">
      <c r="B28" t="s">
        <v>87</v>
      </c>
      <c r="C28">
        <v>0.95</v>
      </c>
      <c r="E28">
        <f>'Gourmet en Fondue'!R24</f>
        <v>0</v>
      </c>
      <c r="G28">
        <f t="shared" si="2"/>
        <v>0</v>
      </c>
      <c r="H28">
        <f t="shared" si="3"/>
        <v>0</v>
      </c>
    </row>
    <row r="29" spans="2:8" x14ac:dyDescent="0.25">
      <c r="B29" t="s">
        <v>89</v>
      </c>
      <c r="C29">
        <v>0.9</v>
      </c>
      <c r="E29">
        <f>'Gourmet en Fondue'!R25</f>
        <v>0</v>
      </c>
      <c r="G29">
        <f t="shared" si="2"/>
        <v>0</v>
      </c>
      <c r="H29">
        <f t="shared" si="3"/>
        <v>0</v>
      </c>
    </row>
    <row r="30" spans="2:8" x14ac:dyDescent="0.25">
      <c r="B30" t="s">
        <v>91</v>
      </c>
      <c r="C30">
        <v>0.95</v>
      </c>
      <c r="E30">
        <f>'Gourmet en Fondue'!R26</f>
        <v>0</v>
      </c>
      <c r="G30">
        <f t="shared" si="2"/>
        <v>0</v>
      </c>
      <c r="H30">
        <f t="shared" si="3"/>
        <v>0</v>
      </c>
    </row>
    <row r="31" spans="2:8" x14ac:dyDescent="0.25">
      <c r="B31" t="s">
        <v>93</v>
      </c>
      <c r="C31">
        <v>1.05</v>
      </c>
      <c r="E31">
        <f>'Gourmet en Fondue'!R27</f>
        <v>0</v>
      </c>
      <c r="G31">
        <f t="shared" si="2"/>
        <v>0</v>
      </c>
      <c r="H31">
        <f t="shared" si="3"/>
        <v>0</v>
      </c>
    </row>
    <row r="32" spans="2:8" x14ac:dyDescent="0.25">
      <c r="B32" t="s">
        <v>95</v>
      </c>
      <c r="C32">
        <v>0.95</v>
      </c>
      <c r="E32">
        <f>'Gourmet en Fondue'!R28</f>
        <v>0</v>
      </c>
      <c r="G32">
        <f t="shared" si="2"/>
        <v>0</v>
      </c>
      <c r="H32">
        <f t="shared" si="3"/>
        <v>0</v>
      </c>
    </row>
    <row r="33" spans="2:8" x14ac:dyDescent="0.25">
      <c r="B33" t="s">
        <v>97</v>
      </c>
      <c r="C33">
        <v>0.9</v>
      </c>
      <c r="E33">
        <f>'Gourmet en Fondue'!R29</f>
        <v>0</v>
      </c>
      <c r="G33">
        <f t="shared" si="2"/>
        <v>0</v>
      </c>
      <c r="H33">
        <f t="shared" si="3"/>
        <v>0</v>
      </c>
    </row>
    <row r="34" spans="2:8" x14ac:dyDescent="0.25">
      <c r="H34" s="26">
        <f>SUM(H16:H33)</f>
        <v>0</v>
      </c>
    </row>
    <row r="35" spans="2:8" x14ac:dyDescent="0.25">
      <c r="B35" s="24" t="s">
        <v>122</v>
      </c>
    </row>
    <row r="36" spans="2:8" x14ac:dyDescent="0.25">
      <c r="B36" t="s">
        <v>77</v>
      </c>
      <c r="C36">
        <v>4.5</v>
      </c>
      <c r="E36">
        <f>'Gourmet en Fondue'!F33</f>
        <v>0</v>
      </c>
      <c r="G36">
        <f t="shared" ref="G36:G42" si="4">IF(ISNUMBER(E36),IF(E36&gt;0,E36,0),0)</f>
        <v>0</v>
      </c>
      <c r="H36">
        <f t="shared" ref="H36:H42" si="5">C36*G36</f>
        <v>0</v>
      </c>
    </row>
    <row r="37" spans="2:8" x14ac:dyDescent="0.25">
      <c r="B37" t="s">
        <v>98</v>
      </c>
      <c r="C37">
        <v>1.2</v>
      </c>
      <c r="E37">
        <f>'Gourmet en Fondue'!R35</f>
        <v>0</v>
      </c>
      <c r="G37">
        <f t="shared" si="4"/>
        <v>0</v>
      </c>
      <c r="H37">
        <f t="shared" si="5"/>
        <v>0</v>
      </c>
    </row>
    <row r="38" spans="2:8" x14ac:dyDescent="0.25">
      <c r="B38" t="s">
        <v>100</v>
      </c>
      <c r="C38">
        <v>1.2</v>
      </c>
      <c r="E38">
        <f>'Gourmet en Fondue'!R36</f>
        <v>0</v>
      </c>
      <c r="G38">
        <f t="shared" si="4"/>
        <v>0</v>
      </c>
      <c r="H38">
        <f t="shared" si="5"/>
        <v>0</v>
      </c>
    </row>
    <row r="39" spans="2:8" x14ac:dyDescent="0.25">
      <c r="B39" t="s">
        <v>102</v>
      </c>
      <c r="C39">
        <v>1.2</v>
      </c>
      <c r="E39">
        <f>'Gourmet en Fondue'!R37</f>
        <v>0</v>
      </c>
      <c r="G39">
        <f t="shared" si="4"/>
        <v>0</v>
      </c>
      <c r="H39">
        <f t="shared" si="5"/>
        <v>0</v>
      </c>
    </row>
    <row r="40" spans="2:8" x14ac:dyDescent="0.25">
      <c r="B40" t="s">
        <v>99</v>
      </c>
      <c r="C40">
        <v>1.6</v>
      </c>
      <c r="E40">
        <f>'Gourmet en Fondue'!R38</f>
        <v>0</v>
      </c>
      <c r="G40">
        <f t="shared" si="4"/>
        <v>0</v>
      </c>
      <c r="H40">
        <f t="shared" si="5"/>
        <v>0</v>
      </c>
    </row>
    <row r="41" spans="2:8" x14ac:dyDescent="0.25">
      <c r="B41" t="s">
        <v>101</v>
      </c>
      <c r="C41">
        <v>1.7</v>
      </c>
      <c r="E41">
        <f>'Gourmet en Fondue'!R39</f>
        <v>0</v>
      </c>
      <c r="G41">
        <f t="shared" si="4"/>
        <v>0</v>
      </c>
      <c r="H41">
        <f t="shared" si="5"/>
        <v>0</v>
      </c>
    </row>
    <row r="42" spans="2:8" x14ac:dyDescent="0.25">
      <c r="B42" t="s">
        <v>103</v>
      </c>
      <c r="C42">
        <v>1.9</v>
      </c>
      <c r="E42">
        <f>'Gourmet en Fondue'!R40</f>
        <v>0</v>
      </c>
      <c r="G42">
        <f t="shared" si="4"/>
        <v>0</v>
      </c>
      <c r="H42">
        <f t="shared" si="5"/>
        <v>0</v>
      </c>
    </row>
    <row r="43" spans="2:8" x14ac:dyDescent="0.25">
      <c r="H43" s="26">
        <f>SUM(H36:H42)</f>
        <v>0</v>
      </c>
    </row>
    <row r="44" spans="2:8" x14ac:dyDescent="0.25">
      <c r="B44" s="24" t="s">
        <v>124</v>
      </c>
    </row>
    <row r="45" spans="2:8" x14ac:dyDescent="0.25">
      <c r="B45" t="s">
        <v>110</v>
      </c>
      <c r="C45">
        <v>1.85</v>
      </c>
      <c r="E45">
        <f>'Gourmet en Fondue'!F42</f>
        <v>0</v>
      </c>
      <c r="G45">
        <f t="shared" ref="G45:G49" si="6">IF(ISNUMBER(E45),IF(E45&gt;0,E45,0),0)</f>
        <v>0</v>
      </c>
      <c r="H45">
        <f t="shared" ref="H45:H49" si="7">C45*G45</f>
        <v>0</v>
      </c>
    </row>
    <row r="46" spans="2:8" x14ac:dyDescent="0.25">
      <c r="B46" t="s">
        <v>47</v>
      </c>
      <c r="C46">
        <v>1.25</v>
      </c>
      <c r="E46">
        <f>'Gourmet en Fondue'!F43</f>
        <v>0</v>
      </c>
      <c r="G46">
        <f t="shared" si="6"/>
        <v>0</v>
      </c>
      <c r="H46">
        <f t="shared" si="7"/>
        <v>0</v>
      </c>
    </row>
    <row r="47" spans="2:8" x14ac:dyDescent="0.25">
      <c r="B47" t="s">
        <v>111</v>
      </c>
      <c r="C47">
        <v>0.75</v>
      </c>
      <c r="E47">
        <f>'Gourmet en Fondue'!F44</f>
        <v>0</v>
      </c>
      <c r="G47">
        <f t="shared" si="6"/>
        <v>0</v>
      </c>
      <c r="H47">
        <f t="shared" si="7"/>
        <v>0</v>
      </c>
    </row>
    <row r="48" spans="2:8" x14ac:dyDescent="0.25">
      <c r="B48" t="s">
        <v>113</v>
      </c>
      <c r="C48">
        <v>0.75</v>
      </c>
      <c r="E48">
        <f>'Gourmet en Fondue'!F45</f>
        <v>0</v>
      </c>
      <c r="G48">
        <f t="shared" si="6"/>
        <v>0</v>
      </c>
      <c r="H48">
        <f t="shared" si="7"/>
        <v>0</v>
      </c>
    </row>
    <row r="49" spans="2:8" x14ac:dyDescent="0.25">
      <c r="B49" t="s">
        <v>112</v>
      </c>
      <c r="C49">
        <v>0.9</v>
      </c>
      <c r="E49">
        <f>'Gourmet en Fondue'!F46</f>
        <v>0</v>
      </c>
      <c r="G49">
        <f t="shared" si="6"/>
        <v>0</v>
      </c>
      <c r="H49">
        <f t="shared" si="7"/>
        <v>0</v>
      </c>
    </row>
    <row r="50" spans="2:8" x14ac:dyDescent="0.25">
      <c r="H50" s="26">
        <f>SUM(H45:H49)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Barbeque</vt:lpstr>
      <vt:lpstr>Gourmet en Fondue</vt:lpstr>
      <vt:lpstr>rekenblad</vt:lpstr>
      <vt:lpstr>levering</vt:lpstr>
      <vt:lpstr>saus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eenvoudigtebestellen.nl</dc:creator>
  <cp:lastModifiedBy>eenvoudigtebestellen.nl</cp:lastModifiedBy>
  <dcterms:created xsi:type="dcterms:W3CDTF">2015-09-11T13:42:21Z</dcterms:created>
  <dcterms:modified xsi:type="dcterms:W3CDTF">2015-09-12T07:30:03Z</dcterms:modified>
</cp:coreProperties>
</file>